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旧PCデータ　→　新PC　移行\2025（R7）年度\県協会　主催大会　（要項、結果等）\４．2025(R7)国民スポーツ大会（成年の部）県予選会\"/>
    </mc:Choice>
  </mc:AlternateContent>
  <xr:revisionPtr revIDLastSave="0" documentId="13_ncr:1_{30E10C8F-E362-4FD1-A204-CED44911217C}" xr6:coauthVersionLast="47" xr6:coauthVersionMax="47" xr10:uidLastSave="{00000000-0000-0000-0000-000000000000}"/>
  <bookViews>
    <workbookView xWindow="-120" yWindow="-120" windowWidth="20730" windowHeight="11040" xr2:uid="{978BABDF-2C88-43E0-A8F3-5D9DB91E1ABD}"/>
  </bookViews>
  <sheets>
    <sheet name="単" sheetId="2" r:id="rId1"/>
    <sheet name="Sheet4" sheetId="4" state="hidden" r:id="rId2"/>
  </sheets>
  <definedNames>
    <definedName name="nd">Sheet4!$J$1</definedName>
    <definedName name="nn">Sheet4!$H$1</definedName>
    <definedName name="_xlnm.Print_Area" localSheetId="0">単!$A$1:$G$32</definedName>
    <definedName name="ta">Sheet4!$G$3:$J$15</definedName>
    <definedName name="tn">Sheet4!$H$2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4" l="1"/>
  <c r="H7" i="4" s="1"/>
  <c r="L9" i="4"/>
  <c r="I9" i="4" s="1"/>
  <c r="A3" i="2"/>
  <c r="K9" i="4"/>
  <c r="K6" i="4"/>
  <c r="H6" i="4" s="1"/>
  <c r="K8" i="4"/>
  <c r="H8" i="4" s="1"/>
  <c r="K5" i="4"/>
  <c r="H5" i="4" s="1"/>
  <c r="K4" i="4"/>
  <c r="H4" i="4" s="1"/>
  <c r="H9" i="4" l="1"/>
  <c r="F5" i="2"/>
  <c r="J29" i="2"/>
  <c r="J1" i="4"/>
  <c r="K1" i="4" s="1"/>
  <c r="F24" i="2" l="1"/>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J26" i="2" l="1"/>
  <c r="J28" i="2" l="1"/>
  <c r="D28" i="2" s="1"/>
  <c r="J27" i="2"/>
  <c r="D27" i="2" s="1"/>
  <c r="E28" i="2" l="1"/>
  <c r="E27" i="2"/>
  <c r="E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<sst xmlns="http://schemas.openxmlformats.org/spreadsheetml/2006/main" count="87" uniqueCount="71">
  <si>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</si>
  <si>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</si>
  <si>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</si>
  <si>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</si>
  <si>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</si>
  <si>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</si>
  <si>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</si>
  <si>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</si>
  <si>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</si>
  <si>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</si>
  <si>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</si>
  <si>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</si>
  <si>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</si>
  <si>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</si>
  <si>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</si>
  <si>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</si>
  <si>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</si>
  <si>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</si>
  <si>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</si>
  <si>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</si>
  <si>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</si>
  <si>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</si>
  <si>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</si>
  <si>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</si>
  <si>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</si>
  <si>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</si>
  <si>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</si>
  <si>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</si>
  <si>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</si>
  <si>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</si>
  <si>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</si>
  <si>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</si>
  <si>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</si>
  <si>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</si>
  <si>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</si>
  <si>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</si>
  <si>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</si>
  <si>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</si>
  <si>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</si>
  <si>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</si>
  <si>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</si>
  <si>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</si>
  <si>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</si>
  <si>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</si>
  <si>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</si>
  <si>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</si>
  <si>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</si>
  <si>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</si>
  <si>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</si>
  <si>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</si>
  <si>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</si>
  <si>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</si>
  <si>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</si>
  <si>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</si>
  <si>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</si>
  <si>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</si>
  <si>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</si>
  <si>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</si>
  <si>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</si>
  <si>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</si>
  <si>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</si>
  <si>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中国地区総合・中国地区シニア・全日本シニアバドミントン選手権大会県予選会</t>
    <rPh sb="0" eb="6">
      <t>チュウゴクチクソウゴウ</t>
    </rPh>
    <rPh sb="15" eb="18">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</si>
  <si>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</si>
  <si>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</si>
  <si>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</si>
  <si>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</si>
  <si>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</si>
  <si>
    <t>国民スポーツ大会バドミントン競技県予選会（成年の部）</t>
    <rPh sb="0" eb="2">
      <t>コクミン</t>
    </rPh>
    <rPh sb="6" eb="8">
      <t>タイカイ</t>
    </rPh>
    <rPh sb="14" eb="16">
      <t>キョウギ</t>
    </rPh>
    <rPh sb="16" eb="17">
      <t>ケン</t>
    </rPh>
    <rPh sb="17" eb="20">
      <t>ヨセンカイ</t>
    </rPh>
    <rPh sb="21" eb="23">
      <t>セイネン</t>
    </rPh>
    <rPh sb="24" eb="25">
      <t>ブ</t>
    </rPh>
    <phoneticPr fontId="1"/>
  </si>
  <si>
    <t>国民スポーツ大会バドミントン競技県予選会（成年の部）参加申込書</t>
    <rPh sb="0" eb="2">
      <t>コクミン</t>
    </rPh>
    <rPh sb="6" eb="8">
      <t>タイカイ</t>
    </rPh>
    <rPh sb="14" eb="16">
      <t>キョウギ</t>
    </rPh>
    <rPh sb="16" eb="17">
      <t>ケン</t>
    </rPh>
    <rPh sb="17" eb="20">
      <t>ヨセンカイ</t>
    </rPh>
    <rPh sb="21" eb="23">
      <t>セイネン</t>
    </rPh>
    <rPh sb="24" eb="25">
      <t>ブ</t>
    </rPh>
    <rPh sb="26" eb="28">
      <t>サンカ</t>
    </rPh>
    <rPh sb="28" eb="31">
      <t>モウシコミショ</t>
    </rPh>
    <phoneticPr fontId="1"/>
  </si>
  <si>
    <t>※2023（R5）年は特別国体のため開催回数がノーカウント（ー１）</t>
    <rPh sb="9" eb="10">
      <t>ネン</t>
    </rPh>
    <rPh sb="11" eb="15">
      <t>トクベツコクタイ</t>
    </rPh>
    <rPh sb="18" eb="22">
      <t>カイサイカイスウ</t>
    </rPh>
    <phoneticPr fontId="1"/>
  </si>
  <si>
    <r>
      <t>日バ</t>
    </r>
    <r>
      <rPr>
        <sz val="11"/>
        <color theme="1"/>
        <rFont val="メイリオ"/>
        <family val="3"/>
        <charset val="128"/>
      </rPr>
      <t>会員</t>
    </r>
    <r>
      <rPr>
        <sz val="11"/>
        <rFont val="メイリオ"/>
        <family val="3"/>
        <charset val="128"/>
      </rPr>
      <t xml:space="preserve">番号
</t>
    </r>
    <r>
      <rPr>
        <sz val="10"/>
        <rFont val="メイリオ"/>
        <family val="3"/>
        <charset val="128"/>
      </rPr>
      <t>（10桁）</t>
    </r>
    <rPh sb="0" eb="1">
      <t>ニチ</t>
    </rPh>
    <rPh sb="2" eb="4">
      <t>カイイン</t>
    </rPh>
    <rPh sb="4" eb="6">
      <t>バンゴウ</t>
    </rPh>
    <rPh sb="10" eb="11">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</si>
</sst>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8"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color theme="1"/>
      <name val="メイリオ"/>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5" xfId="0" applyNumberFormat="1" applyFont="1" applyBorder="1" applyAlignment="1">
      <alignment horizontal="center" vertical="center"/>
    </xf>
    <xf numFmtId="0" fontId="3" fillId="0" borderId="1" xfId="0" applyFont="1" applyBorder="1" applyAlignment="1">
      <alignment horizontal="center"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cellXfs>
  <cellStyles count="1">
    <cellStyle name="標準" xfId="0" builtinId="0"/>
  </cellStyles>
  <dxfs count="1">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election activeCell="L9" sqref="L9"/>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19" t="s">
        <v>68</v>
      </c>
      <c r="B2" s="19"/>
      <c r="C2" s="19"/>
      <c r="D2" s="19"/>
      <c r="E2" s="19"/>
      <c r="F2" s="19"/>
      <c r="G2" s="19"/>
    </row>
    <row r="3" spans="1:10" ht="22.15" customHeight="1" x14ac:dyDescent="0.15">
      <c r="A3" s="20" t="str">
        <f>IF(tn="","",VLOOKUP(tn,ta,4,-1))</f>
        <v>　　</v>
      </c>
      <c r="B3" s="20"/>
      <c r="C3" s="20"/>
      <c r="D3" s="20"/>
      <c r="E3" s="20"/>
      <c r="F3" s="20"/>
      <c r="G3" s="20"/>
    </row>
    <row r="4" spans="1:10" s="3" customFormat="1" ht="35.25" x14ac:dyDescent="0.15">
      <c r="A4" s="11" t="s">
        <v>4</v>
      </c>
      <c r="B4" s="12" t="s">
        <v>70</v>
      </c>
      <c r="C4" s="12" t="s">
        <v>5</v>
      </c>
      <c r="D4" s="11" t="s">
        <v>3</v>
      </c>
      <c r="E4" s="12" t="s">
        <v>55</v>
      </c>
      <c r="F4" s="11" t="s">
        <v>2</v>
      </c>
      <c r="G4" s="12" t="s">
        <v>1</v>
      </c>
      <c r="J4" s="3" t="s">
        <v>47</v>
      </c>
    </row>
    <row r="5" spans="1:10" ht="25.5" customHeight="1" x14ac:dyDescent="0.15">
      <c r="A5" s="13"/>
      <c r="B5" s="9"/>
      <c r="C5" s="14"/>
      <c r="D5" s="11"/>
      <c r="E5" s="17"/>
      <c r="F5" s="9" t="str">
        <f t="shared" ref="F5:F24" si="0">IF(E5&lt;&gt;"",DATEDIF(E5,DATEVALUE(nd),"Y"),"")</f>
        <v/>
      </c>
      <c r="G5" s="15"/>
      <c r="J5" s="2">
        <f>IF(F5&lt;18,1,0)</f>
        <v>0</v>
      </c>
    </row>
    <row r="6" spans="1:10" ht="25.5" customHeight="1" x14ac:dyDescent="0.15">
      <c r="A6" s="13"/>
      <c r="B6" s="9"/>
      <c r="C6" s="14"/>
      <c r="D6" s="11"/>
      <c r="E6" s="17"/>
      <c r="F6" s="9" t="str">
        <f t="shared" si="0"/>
        <v/>
      </c>
      <c r="G6" s="15"/>
      <c r="J6" s="2">
        <f t="shared" ref="J6:J24" si="1">IF(F6&lt;18,1,0)</f>
        <v>0</v>
      </c>
    </row>
    <row r="7" spans="1:10" ht="25.5" customHeight="1" x14ac:dyDescent="0.15">
      <c r="A7" s="13"/>
      <c r="B7" s="9"/>
      <c r="C7" s="14"/>
      <c r="D7" s="11"/>
      <c r="E7" s="17"/>
      <c r="F7" s="9" t="str">
        <f t="shared" si="0"/>
        <v/>
      </c>
      <c r="G7" s="15"/>
      <c r="J7" s="2">
        <f t="shared" si="1"/>
        <v>0</v>
      </c>
    </row>
    <row r="8" spans="1:10" ht="25.5" customHeight="1" x14ac:dyDescent="0.15">
      <c r="A8" s="13"/>
      <c r="B8" s="9"/>
      <c r="C8" s="14"/>
      <c r="D8" s="11"/>
      <c r="E8" s="17"/>
      <c r="F8" s="9" t="str">
        <f t="shared" si="0"/>
        <v/>
      </c>
      <c r="G8" s="15"/>
      <c r="J8" s="2">
        <f t="shared" si="1"/>
        <v>0</v>
      </c>
    </row>
    <row r="9" spans="1:10" ht="25.5" customHeight="1" x14ac:dyDescent="0.15">
      <c r="A9" s="13"/>
      <c r="B9" s="9"/>
      <c r="C9" s="14"/>
      <c r="D9" s="11"/>
      <c r="E9" s="17"/>
      <c r="F9" s="9" t="str">
        <f t="shared" si="0"/>
        <v/>
      </c>
      <c r="G9" s="15"/>
      <c r="J9" s="2">
        <f t="shared" si="1"/>
        <v>0</v>
      </c>
    </row>
    <row r="10" spans="1:10" ht="25.5" customHeight="1" x14ac:dyDescent="0.15">
      <c r="A10" s="13"/>
      <c r="B10" s="9"/>
      <c r="C10" s="14"/>
      <c r="D10" s="11"/>
      <c r="E10" s="17"/>
      <c r="F10" s="9" t="str">
        <f t="shared" si="0"/>
        <v/>
      </c>
      <c r="G10" s="15"/>
      <c r="J10" s="2">
        <f t="shared" si="1"/>
        <v>0</v>
      </c>
    </row>
    <row r="11" spans="1:10" ht="25.5" customHeight="1" x14ac:dyDescent="0.15">
      <c r="A11" s="13"/>
      <c r="B11" s="9"/>
      <c r="C11" s="14"/>
      <c r="D11" s="11"/>
      <c r="E11" s="17"/>
      <c r="F11" s="9" t="str">
        <f t="shared" si="0"/>
        <v/>
      </c>
      <c r="G11" s="15"/>
      <c r="J11" s="2">
        <f t="shared" si="1"/>
        <v>0</v>
      </c>
    </row>
    <row r="12" spans="1:10" ht="25.5" customHeight="1" x14ac:dyDescent="0.15">
      <c r="A12" s="13"/>
      <c r="B12" s="9"/>
      <c r="C12" s="14"/>
      <c r="D12" s="11"/>
      <c r="E12" s="17"/>
      <c r="F12" s="9" t="str">
        <f t="shared" si="0"/>
        <v/>
      </c>
      <c r="G12" s="15"/>
      <c r="J12" s="2">
        <f t="shared" si="1"/>
        <v>0</v>
      </c>
    </row>
    <row r="13" spans="1:10" ht="25.5" customHeight="1" x14ac:dyDescent="0.15">
      <c r="A13" s="13"/>
      <c r="B13" s="9"/>
      <c r="C13" s="14"/>
      <c r="D13" s="11"/>
      <c r="E13" s="17"/>
      <c r="F13" s="9" t="str">
        <f t="shared" si="0"/>
        <v/>
      </c>
      <c r="G13" s="15"/>
      <c r="J13" s="2">
        <f t="shared" si="1"/>
        <v>0</v>
      </c>
    </row>
    <row r="14" spans="1:10" ht="25.5" customHeight="1" x14ac:dyDescent="0.15">
      <c r="A14" s="13"/>
      <c r="B14" s="9"/>
      <c r="C14" s="14"/>
      <c r="D14" s="11"/>
      <c r="E14" s="17"/>
      <c r="F14" s="9" t="str">
        <f t="shared" si="0"/>
        <v/>
      </c>
      <c r="G14" s="15"/>
      <c r="J14" s="2">
        <f t="shared" si="1"/>
        <v>0</v>
      </c>
    </row>
    <row r="15" spans="1:10" ht="25.5" customHeight="1" x14ac:dyDescent="0.15">
      <c r="A15" s="13"/>
      <c r="B15" s="9"/>
      <c r="C15" s="14"/>
      <c r="D15" s="11"/>
      <c r="E15" s="17"/>
      <c r="F15" s="9" t="str">
        <f t="shared" si="0"/>
        <v/>
      </c>
      <c r="G15" s="15"/>
      <c r="J15" s="2">
        <f t="shared" si="1"/>
        <v>0</v>
      </c>
    </row>
    <row r="16" spans="1:10" ht="25.5" customHeight="1" x14ac:dyDescent="0.15">
      <c r="A16" s="13"/>
      <c r="B16" s="9"/>
      <c r="C16" s="14"/>
      <c r="D16" s="11"/>
      <c r="E16" s="17"/>
      <c r="F16" s="9" t="str">
        <f t="shared" si="0"/>
        <v/>
      </c>
      <c r="G16" s="15"/>
      <c r="J16" s="2">
        <f t="shared" si="1"/>
        <v>0</v>
      </c>
    </row>
    <row r="17" spans="1:10" ht="25.5" customHeight="1" x14ac:dyDescent="0.15">
      <c r="A17" s="13"/>
      <c r="B17" s="9"/>
      <c r="C17" s="14"/>
      <c r="D17" s="11"/>
      <c r="E17" s="17"/>
      <c r="F17" s="9" t="str">
        <f t="shared" si="0"/>
        <v/>
      </c>
      <c r="G17" s="15"/>
      <c r="J17" s="2">
        <f t="shared" si="1"/>
        <v>0</v>
      </c>
    </row>
    <row r="18" spans="1:10" ht="25.5" customHeight="1" x14ac:dyDescent="0.15">
      <c r="A18" s="13"/>
      <c r="B18" s="9"/>
      <c r="C18" s="14"/>
      <c r="D18" s="11"/>
      <c r="E18" s="17"/>
      <c r="F18" s="9" t="str">
        <f t="shared" si="0"/>
        <v/>
      </c>
      <c r="G18" s="15"/>
      <c r="J18" s="2">
        <f t="shared" si="1"/>
        <v>0</v>
      </c>
    </row>
    <row r="19" spans="1:10" ht="25.5" customHeight="1" x14ac:dyDescent="0.15">
      <c r="A19" s="13"/>
      <c r="B19" s="9"/>
      <c r="C19" s="14"/>
      <c r="D19" s="11"/>
      <c r="E19" s="17"/>
      <c r="F19" s="9" t="str">
        <f t="shared" si="0"/>
        <v/>
      </c>
      <c r="G19" s="15"/>
      <c r="J19" s="2">
        <f t="shared" si="1"/>
        <v>0</v>
      </c>
    </row>
    <row r="20" spans="1:10" ht="25.5" customHeight="1" x14ac:dyDescent="0.15">
      <c r="A20" s="13"/>
      <c r="B20" s="9"/>
      <c r="C20" s="14"/>
      <c r="D20" s="11"/>
      <c r="E20" s="17"/>
      <c r="F20" s="9" t="str">
        <f t="shared" si="0"/>
        <v/>
      </c>
      <c r="G20" s="15"/>
      <c r="J20" s="2">
        <f t="shared" si="1"/>
        <v>0</v>
      </c>
    </row>
    <row r="21" spans="1:10" ht="25.5" customHeight="1" x14ac:dyDescent="0.15">
      <c r="A21" s="13"/>
      <c r="B21" s="9"/>
      <c r="C21" s="14"/>
      <c r="D21" s="11"/>
      <c r="E21" s="17"/>
      <c r="F21" s="9" t="str">
        <f t="shared" si="0"/>
        <v/>
      </c>
      <c r="G21" s="15"/>
      <c r="J21" s="2">
        <f t="shared" si="1"/>
        <v>0</v>
      </c>
    </row>
    <row r="22" spans="1:10" ht="25.5" customHeight="1" x14ac:dyDescent="0.15">
      <c r="A22" s="13"/>
      <c r="B22" s="9"/>
      <c r="C22" s="14"/>
      <c r="D22" s="11"/>
      <c r="E22" s="17"/>
      <c r="F22" s="9" t="str">
        <f t="shared" si="0"/>
        <v/>
      </c>
      <c r="G22" s="15"/>
      <c r="J22" s="2">
        <f t="shared" si="1"/>
        <v>0</v>
      </c>
    </row>
    <row r="23" spans="1:10" ht="25.5" customHeight="1" x14ac:dyDescent="0.15">
      <c r="A23" s="13"/>
      <c r="B23" s="9"/>
      <c r="C23" s="14"/>
      <c r="D23" s="11"/>
      <c r="E23" s="17"/>
      <c r="F23" s="9" t="str">
        <f t="shared" si="0"/>
        <v/>
      </c>
      <c r="G23" s="15"/>
      <c r="J23" s="2">
        <f t="shared" si="1"/>
        <v>0</v>
      </c>
    </row>
    <row r="24" spans="1:10" ht="25.5" customHeight="1" x14ac:dyDescent="0.15">
      <c r="A24" s="13"/>
      <c r="B24" s="9"/>
      <c r="C24" s="14"/>
      <c r="D24" s="11"/>
      <c r="E24" s="17"/>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46</v>
      </c>
      <c r="C27" s="1" t="s">
        <v>48</v>
      </c>
      <c r="D27" s="16" t="str">
        <f>IF(J27=0,"",J27)</f>
        <v/>
      </c>
      <c r="E27" s="10" t="str">
        <f>IF(D27="","",800*D27)</f>
        <v/>
      </c>
      <c r="F27" s="1" t="s">
        <v>52</v>
      </c>
      <c r="J27" s="2">
        <f>J29-J26</f>
        <v>0</v>
      </c>
    </row>
    <row r="28" spans="1:10" ht="21.6" customHeight="1" x14ac:dyDescent="0.15">
      <c r="C28" s="1" t="s">
        <v>49</v>
      </c>
      <c r="D28" s="16" t="str">
        <f>IF(J28=0,"",J28)</f>
        <v/>
      </c>
      <c r="E28" s="10" t="str">
        <f>IF(D28="","",500*D28)</f>
        <v/>
      </c>
      <c r="F28" s="1" t="s">
        <v>52</v>
      </c>
      <c r="J28" s="2">
        <f>J26</f>
        <v>0</v>
      </c>
    </row>
    <row r="29" spans="1:10" ht="21.6" customHeight="1" x14ac:dyDescent="0.15">
      <c r="B29" s="22" t="s">
        <v>45</v>
      </c>
      <c r="C29" s="22"/>
      <c r="E29" s="10">
        <f>SUM(E27:E28)</f>
        <v>0</v>
      </c>
      <c r="F29" s="1" t="s">
        <v>52</v>
      </c>
      <c r="J29" s="2">
        <f>COUNTA(A5:A24)</f>
        <v>0</v>
      </c>
    </row>
    <row r="30" spans="1:10" ht="25.9" customHeight="1" x14ac:dyDescent="0.15">
      <c r="C30" s="2" t="s">
        <v>50</v>
      </c>
      <c r="D30" s="21"/>
      <c r="E30" s="21"/>
      <c r="F30" s="21"/>
      <c r="G30" s="21"/>
    </row>
    <row r="31" spans="1:10" ht="25.9" customHeight="1" x14ac:dyDescent="0.15">
      <c r="C31" s="2" t="s">
        <v>51</v>
      </c>
      <c r="D31" s="18"/>
      <c r="E31" s="18"/>
      <c r="F31" s="18"/>
      <c r="G31" s="18"/>
    </row>
    <row r="32" spans="1:10" ht="25.9" customHeight="1" x14ac:dyDescent="0.15">
      <c r="C32" s="2" t="s">
        <v>65</v>
      </c>
      <c r="D32" s="18"/>
      <c r="E32" s="18"/>
      <c r="F32" s="18"/>
      <c r="G32" s="18"/>
      <c r="H32" s="1"/>
    </row>
    <row r="33" spans="3:8" ht="25.9" customHeight="1" x14ac:dyDescent="0.15">
      <c r="C33" s="2" t="s">
        <v>64</v>
      </c>
      <c r="D33" s="18"/>
      <c r="E33" s="18"/>
      <c r="F33" s="18"/>
      <c r="G33" s="18"/>
      <c r="H33" s="1"/>
    </row>
  </sheetData>
  <mergeCells count="7">
    <mergeCell ref="D33:G33"/>
    <mergeCell ref="A2:G2"/>
    <mergeCell ref="A3:G3"/>
    <mergeCell ref="D32:G32"/>
    <mergeCell ref="D30:G30"/>
    <mergeCell ref="D31:G31"/>
    <mergeCell ref="B29:C29"/>
  </mergeCells>
  <phoneticPr fontId="1"/>
  <conditionalFormatting sqref="A2:G3">
    <cfRule type="expression" dxfId="0" priority="1">
      <formula>tn=3</formula>
    </cfRule>
  </conditionalFormatting>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F2323686-F2B0-434E-B6FD-1A995FB41B0B}">
          <x14:formula1>
            <xm:f>IF(OR(tn=1,tn=4,tn=6),Sheet4!$D$2:$D$3,Sheet4!$A$2:$A$14)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M20"/>
  <sheetViews>
    <sheetView workbookViewId="0">
      <selection activeCell="H3" sqref="H3"/>
    </sheetView>
  </sheetViews>
  <sheetFormatPr defaultColWidth="8.875" defaultRowHeight="18.75" x14ac:dyDescent="0.15"/>
  <cols>
    <col min="1" max="7" width="8.875" style="2"/>
    <col min="8" max="8" width="35.875" style="2" customWidth="1"/>
    <col min="9" max="9" width="36.5" style="2" customWidth="1"/>
    <col min="10" max="10" width="16.375" style="2" customWidth="1"/>
    <col min="11" max="16384" width="8.875" style="2"/>
  </cols>
  <sheetData>
    <row r="1" spans="1:13" ht="19.5" thickBot="1" x14ac:dyDescent="0.2">
      <c r="A1" s="2" t="s">
        <v>9</v>
      </c>
      <c r="B1" s="2" t="s">
        <v>10</v>
      </c>
      <c r="C1" s="2" t="s">
        <v>11</v>
      </c>
      <c r="D1" s="1" t="s">
        <v>9</v>
      </c>
      <c r="E1" s="1" t="s">
        <v>10</v>
      </c>
      <c r="G1" s="2" t="s">
        <v>6</v>
      </c>
      <c r="H1" s="6">
        <v>2025</v>
      </c>
      <c r="I1" s="2" t="s">
        <v>6</v>
      </c>
      <c r="J1" s="2" t="str">
        <f>CONCATENATE(H1,"/",4,"/",1)</f>
        <v>2025/4/1</v>
      </c>
      <c r="K1" s="2">
        <f>DATEVALUE(nd)</f>
        <v>45748</v>
      </c>
    </row>
    <row r="2" spans="1:13" ht="19.5" thickBot="1" x14ac:dyDescent="0.2">
      <c r="A2" s="2" t="s">
        <v>12</v>
      </c>
      <c r="B2" s="2" t="s">
        <v>25</v>
      </c>
      <c r="C2" s="2" t="s">
        <v>39</v>
      </c>
      <c r="D2" s="1" t="s">
        <v>62</v>
      </c>
      <c r="E2" s="1" t="s">
        <v>25</v>
      </c>
      <c r="G2" s="2" t="s">
        <v>7</v>
      </c>
      <c r="H2" s="7">
        <v>4</v>
      </c>
    </row>
    <row r="3" spans="1:13" x14ac:dyDescent="0.15">
      <c r="A3" s="2" t="s">
        <v>13</v>
      </c>
      <c r="B3" s="2" t="s">
        <v>26</v>
      </c>
      <c r="C3" s="2" t="s">
        <v>40</v>
      </c>
      <c r="D3" s="1" t="s">
        <v>63</v>
      </c>
      <c r="E3" s="1" t="s">
        <v>26</v>
      </c>
      <c r="G3" s="2" t="s">
        <v>7</v>
      </c>
      <c r="H3" s="2" t="s">
        <v>8</v>
      </c>
    </row>
    <row r="4" spans="1:13" x14ac:dyDescent="0.15">
      <c r="A4" s="2" t="s">
        <v>14</v>
      </c>
      <c r="B4" s="2" t="s">
        <v>27</v>
      </c>
      <c r="C4" s="2" t="s">
        <v>41</v>
      </c>
      <c r="G4" s="1">
        <v>1</v>
      </c>
      <c r="H4" s="2" t="str">
        <f>CONCATENATE("令和",K4,"年度",I4)</f>
        <v>令和7年度岡山県総合バドミントン選手権大会</v>
      </c>
      <c r="I4" s="2" t="s">
        <v>56</v>
      </c>
      <c r="J4" s="2" t="s">
        <v>59</v>
      </c>
      <c r="K4" s="3">
        <f>nn-2018</f>
        <v>7</v>
      </c>
      <c r="L4" s="3"/>
    </row>
    <row r="5" spans="1:13" x14ac:dyDescent="0.15">
      <c r="A5" s="2" t="s">
        <v>15</v>
      </c>
      <c r="B5" s="2" t="s">
        <v>28</v>
      </c>
      <c r="C5" s="2" t="s">
        <v>42</v>
      </c>
      <c r="G5" s="1">
        <v>2</v>
      </c>
      <c r="H5" s="2" t="str">
        <f>CONCATENATE("第",K5,"回",I5)</f>
        <v>第68回岡山県春季バドミントン選手権大会</v>
      </c>
      <c r="I5" s="2" t="s">
        <v>57</v>
      </c>
      <c r="J5" s="8" t="s">
        <v>60</v>
      </c>
      <c r="K5" s="3">
        <f>nn-1957</f>
        <v>68</v>
      </c>
      <c r="L5" s="3"/>
    </row>
    <row r="6" spans="1:13" x14ac:dyDescent="0.15">
      <c r="A6" s="2" t="s">
        <v>16</v>
      </c>
      <c r="B6" s="2" t="s">
        <v>29</v>
      </c>
      <c r="C6" s="2" t="s">
        <v>43</v>
      </c>
      <c r="G6" s="3">
        <v>3</v>
      </c>
      <c r="H6" s="2" t="str">
        <f t="shared" ref="H6:H8" si="0">CONCATENATE("第",K6,"回",I6)</f>
        <v>第22回岡山県混合複バドミントン選手権大会</v>
      </c>
      <c r="I6" s="2" t="s">
        <v>53</v>
      </c>
      <c r="J6" s="8" t="s">
        <v>61</v>
      </c>
      <c r="K6" s="3">
        <f>nn-2003</f>
        <v>22</v>
      </c>
      <c r="L6" s="3"/>
    </row>
    <row r="7" spans="1:13" x14ac:dyDescent="0.15">
      <c r="A7" s="2" t="s">
        <v>17</v>
      </c>
      <c r="B7" s="2" t="s">
        <v>30</v>
      </c>
      <c r="C7" s="2" t="s">
        <v>44</v>
      </c>
      <c r="G7" s="1">
        <v>4</v>
      </c>
      <c r="H7" s="2" t="str">
        <f t="shared" si="0"/>
        <v>第79回国民スポーツ大会バドミントン競技県予選会（成年の部）</v>
      </c>
      <c r="I7" s="2" t="s">
        <v>67</v>
      </c>
      <c r="J7" s="2" t="s">
        <v>58</v>
      </c>
      <c r="K7" s="3">
        <f>nn-1945-1</f>
        <v>79</v>
      </c>
      <c r="L7" s="2" t="s">
        <v>69</v>
      </c>
    </row>
    <row r="8" spans="1:13" x14ac:dyDescent="0.15">
      <c r="A8" s="2" t="s">
        <v>18</v>
      </c>
      <c r="B8" s="2" t="s">
        <v>31</v>
      </c>
      <c r="G8" s="3">
        <v>5</v>
      </c>
      <c r="H8" s="2" t="str">
        <f t="shared" si="0"/>
        <v>第68回岡山県秋季バドミントン選手権大会</v>
      </c>
      <c r="I8" s="2" t="s">
        <v>54</v>
      </c>
      <c r="J8" s="2" t="s">
        <v>58</v>
      </c>
      <c r="K8" s="3">
        <f>nn-1957</f>
        <v>68</v>
      </c>
      <c r="L8" s="3"/>
    </row>
    <row r="9" spans="1:13" x14ac:dyDescent="0.15">
      <c r="A9" s="2" t="s">
        <v>19</v>
      </c>
      <c r="B9" s="2" t="s">
        <v>32</v>
      </c>
      <c r="G9" s="1">
        <v>6</v>
      </c>
      <c r="H9" s="2" t="str">
        <f>CONCATENATE("第",K9,"回OHK杯 ",I9)</f>
        <v>第40回OHK杯 令和7年度岡山県総合選抜バドミントン選手権大会</v>
      </c>
      <c r="I9" s="2" t="str">
        <f>CONCATENATE("令和",L9,"年度",M9)</f>
        <v>令和7年度岡山県総合選抜バドミントン選手権大会</v>
      </c>
      <c r="J9" s="2" t="s">
        <v>58</v>
      </c>
      <c r="K9" s="3">
        <f>nn-1985</f>
        <v>40</v>
      </c>
      <c r="L9" s="3">
        <f>nn-2018</f>
        <v>7</v>
      </c>
      <c r="M9" s="2" t="s">
        <v>66</v>
      </c>
    </row>
    <row r="10" spans="1:13" x14ac:dyDescent="0.15">
      <c r="A10" s="2" t="s">
        <v>20</v>
      </c>
      <c r="B10" s="2" t="s">
        <v>33</v>
      </c>
      <c r="G10" s="3">
        <v>7</v>
      </c>
      <c r="J10" s="2" t="s">
        <v>58</v>
      </c>
    </row>
    <row r="11" spans="1:13" x14ac:dyDescent="0.15">
      <c r="A11" s="2" t="s">
        <v>21</v>
      </c>
      <c r="B11" s="2" t="s">
        <v>34</v>
      </c>
      <c r="G11" s="1">
        <v>8</v>
      </c>
      <c r="J11" s="2" t="s">
        <v>58</v>
      </c>
    </row>
    <row r="12" spans="1:13" x14ac:dyDescent="0.15">
      <c r="A12" s="2" t="s">
        <v>22</v>
      </c>
      <c r="B12" s="2" t="s">
        <v>35</v>
      </c>
      <c r="G12" s="3">
        <v>9</v>
      </c>
      <c r="J12" s="2" t="s">
        <v>58</v>
      </c>
    </row>
    <row r="13" spans="1:13" x14ac:dyDescent="0.15">
      <c r="A13" s="2" t="s">
        <v>23</v>
      </c>
      <c r="B13" s="2" t="s">
        <v>36</v>
      </c>
      <c r="G13" s="1">
        <v>10</v>
      </c>
      <c r="J13" s="2" t="s">
        <v>58</v>
      </c>
    </row>
    <row r="14" spans="1:13" x14ac:dyDescent="0.15">
      <c r="A14" s="2" t="s">
        <v>24</v>
      </c>
      <c r="B14" s="2" t="s">
        <v>37</v>
      </c>
      <c r="G14" s="3">
        <v>11</v>
      </c>
      <c r="J14" s="2" t="s">
        <v>58</v>
      </c>
    </row>
    <row r="15" spans="1:13" x14ac:dyDescent="0.15">
      <c r="B15" s="2" t="s">
        <v>38</v>
      </c>
      <c r="G15" s="1">
        <v>12</v>
      </c>
      <c r="J15" s="2" t="s">
        <v>58</v>
      </c>
    </row>
    <row r="16" spans="1:13" x14ac:dyDescent="0.15">
      <c r="G16" s="3"/>
    </row>
    <row r="17" spans="7:7" x14ac:dyDescent="0.15">
      <c r="G17" s="1"/>
    </row>
    <row r="18" spans="7:7" x14ac:dyDescent="0.15">
      <c r="G18" s="3"/>
    </row>
    <row r="19" spans="7:7" x14ac:dyDescent="0.15">
      <c r="G19" s="1"/>
    </row>
    <row r="20" spans="7:7" x14ac:dyDescent="0.15">
      <c r="G20" s="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単</vt:lpstr>
      <vt:lpstr>Sheet4</vt:lpstr>
      <vt:lpstr>nd</vt:lpstr>
      <vt:lpstr>nn</vt:lpstr>
      <vt:lpstr>単!Print_Area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2023-05-07T10:49:01Z</cp:lastPrinted>
  <dcterms:created xsi:type="dcterms:W3CDTF">2021-07-24T01:58:05Z</dcterms:created>
  <dcterms:modified xsi:type="dcterms:W3CDTF">2025-03-23T08:30:41Z</dcterms:modified>
</cp:coreProperties>
</file>